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<sst xmlns="http://schemas.openxmlformats.org/spreadsheetml/2006/main" count="65" uniqueCount="35">
  <si>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</si>
  <si>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</si>
  <si>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</si>
  <si>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</si>
  <si>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</si>
  <si>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</si>
  <si>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</si>
  <si>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</si>
  <si>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</si>
  <si>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</si>
  <si>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</si>
  <si>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</si>
  <si>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</si>
  <si>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</si>
  <si>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</si>
  <si>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</si>
  <si>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</si>
  <si>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</si>
  <si>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</si>
  <si>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</si>
  <si>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</si>
  <si>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</si>
  <si>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</si>
  <si>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</si>
  <si>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</si>
  <si>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</si>
  <si>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</si>
  <si>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</si>
  <si>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</si>
  <si>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</si>
  <si>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</si>
  <si>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</si>
  <si>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</si>
  <si>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заболеваемости ИППП по Ханты-Мансийскому автономному округу-Югре                       за январь - июнь 2018 - 2019 гг.</t>
  </si>
  <si>
    <t>Главный внештатный специалист 
по дерматовенерологии  и косметологии
Депздрава Югры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</si>
</sst>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22">
      <selection activeCell="A34" sqref="A34:C36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25390625" style="0" customWidth="1"/>
    <col min="7" max="7" width="7.375" style="0" customWidth="1"/>
    <col min="8" max="8" width="7.125" style="0" customWidth="1"/>
    <col min="9" max="9" width="6.875" style="0" customWidth="1"/>
    <col min="10" max="10" width="7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2" t="s">
        <v>33</v>
      </c>
      <c r="B5" s="43"/>
      <c r="C5" s="43"/>
      <c r="D5" s="43"/>
      <c r="E5" s="43"/>
      <c r="F5" s="43"/>
      <c r="G5" s="44"/>
      <c r="H5" s="44"/>
      <c r="I5" s="44"/>
      <c r="J5" s="44"/>
      <c r="K5" s="45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2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3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20</v>
      </c>
      <c r="C9" s="31">
        <f>ROUND($B9*100000/'численность населения'!$B3,1)</f>
        <v>20.2</v>
      </c>
      <c r="D9" s="28">
        <v>9</v>
      </c>
      <c r="E9" s="31">
        <f>ROUND($D9*100000/'численность населения'!$C3,1)</f>
        <v>9.1</v>
      </c>
      <c r="F9" s="36">
        <f>(E9-C9)*100/C9</f>
        <v>-54.95049504950495</v>
      </c>
      <c r="G9" s="28">
        <v>45</v>
      </c>
      <c r="H9" s="31">
        <f>($G9*100000)/'численность населения'!$B3</f>
        <v>45.478433116384366</v>
      </c>
      <c r="I9" s="28">
        <v>37</v>
      </c>
      <c r="J9" s="31">
        <f>($I9*100000)/'численность населения'!$C3</f>
        <v>37.398291807752564</v>
      </c>
      <c r="K9" s="36">
        <f>(J9-H9)*100/H9</f>
        <v>-17.7669738268111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1</v>
      </c>
      <c r="J10" s="31">
        <f>($I10*100000)/'численность населения'!$C4</f>
        <v>2.476166893648632</v>
      </c>
      <c r="K10" s="36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2</v>
      </c>
      <c r="C11" s="31">
        <f>ROUND($B11*100000/'численность населения'!$B5,1)</f>
        <v>3.6</v>
      </c>
      <c r="D11" s="28">
        <v>3</v>
      </c>
      <c r="E11" s="31">
        <f>ROUND($D11*100000/'численность населения'!$C5,1)</f>
        <v>5.5</v>
      </c>
      <c r="F11" s="36">
        <f t="shared" si="0"/>
        <v>52.77777777777778</v>
      </c>
      <c r="G11" s="28">
        <v>3</v>
      </c>
      <c r="H11" s="31">
        <f>($G11*100000)/'численность населения'!$B5</f>
        <v>5.414673765905604</v>
      </c>
      <c r="I11" s="28">
        <v>2</v>
      </c>
      <c r="J11" s="31">
        <f>($I11*100000)/'численность населения'!$C5</f>
        <v>3.6741742293419555</v>
      </c>
      <c r="K11" s="36">
        <f t="shared" si="1"/>
        <v>-32.14412560776965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0</v>
      </c>
      <c r="E12" s="31">
        <f>ROUND($D12*100000/'численность населения'!$C6,1)</f>
        <v>0</v>
      </c>
      <c r="F12" s="36">
        <f t="shared" si="0"/>
        <v>-100</v>
      </c>
      <c r="G12" s="28">
        <v>1</v>
      </c>
      <c r="H12" s="31">
        <f>($G12*100000)/'численность населения'!$B6</f>
        <v>2.3070711731456917</v>
      </c>
      <c r="I12" s="28">
        <v>1</v>
      </c>
      <c r="J12" s="31">
        <f>($I12*100000)/'численность населения'!$C6</f>
        <v>2.2932623950832456</v>
      </c>
      <c r="K12" s="36">
        <f t="shared" si="1"/>
        <v>-0.5985414851167249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0</v>
      </c>
      <c r="E13" s="31">
        <f>ROUND($D13*100000/'численность населения'!$C7,1)</f>
        <v>0</v>
      </c>
      <c r="F13" s="36" t="e">
        <f t="shared" si="0"/>
        <v>#DIV/0!</v>
      </c>
      <c r="G13" s="28">
        <v>0</v>
      </c>
      <c r="H13" s="31">
        <f>($G13*100000)/'численность населения'!$B7</f>
        <v>0</v>
      </c>
      <c r="I13" s="28">
        <v>2</v>
      </c>
      <c r="J13" s="31">
        <f>($I13*100000)/'численность населения'!$C7</f>
        <v>3.002146534772362</v>
      </c>
      <c r="K13" s="36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1</v>
      </c>
      <c r="E14" s="31">
        <f>ROUND($D14*100000/'численность населения'!$C8,1)</f>
        <v>2.3</v>
      </c>
      <c r="F14" s="36" t="e">
        <f t="shared" si="0"/>
        <v>#DIV/0!</v>
      </c>
      <c r="G14" s="28">
        <v>1</v>
      </c>
      <c r="H14" s="31">
        <f>($G14*100000)/'численность населения'!$B8</f>
        <v>2.288538996704504</v>
      </c>
      <c r="I14" s="28">
        <v>9</v>
      </c>
      <c r="J14" s="31">
        <f>($I14*100000)/'численность населения'!$C8</f>
        <v>20.295410982072386</v>
      </c>
      <c r="K14" s="36">
        <f t="shared" si="1"/>
        <v>786.8282782726351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</v>
      </c>
      <c r="C15" s="31">
        <f>ROUND($B15*100000/'численность населения'!$B9,1)</f>
        <v>1.7</v>
      </c>
      <c r="D15" s="28">
        <v>4</v>
      </c>
      <c r="E15" s="31">
        <f>ROUND($D15*100000/'численность населения'!$C9,1)</f>
        <v>6.9</v>
      </c>
      <c r="F15" s="36">
        <f t="shared" si="0"/>
        <v>305.88235294117646</v>
      </c>
      <c r="G15" s="28">
        <v>7</v>
      </c>
      <c r="H15" s="31">
        <f>($G15*100000)/'численность населения'!$B9</f>
        <v>12.077919837120623</v>
      </c>
      <c r="I15" s="28">
        <v>8</v>
      </c>
      <c r="J15" s="31">
        <f>($I15*100000)/'численность населения'!$C9</f>
        <v>13.729662936774902</v>
      </c>
      <c r="K15" s="36">
        <f t="shared" si="1"/>
        <v>13.675724975237582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30</v>
      </c>
      <c r="C16" s="31">
        <f>ROUND($B16*100000/'численность населения'!$B10,1)</f>
        <v>10.9</v>
      </c>
      <c r="D16" s="28">
        <v>29</v>
      </c>
      <c r="E16" s="31">
        <f>ROUND($D16*100000/'численность населения'!$C10,1)</f>
        <v>10.5</v>
      </c>
      <c r="F16" s="36">
        <f t="shared" si="0"/>
        <v>-3.669724770642205</v>
      </c>
      <c r="G16" s="28">
        <v>31</v>
      </c>
      <c r="H16" s="31">
        <f>($G16*100000)/'численность населения'!$B10</f>
        <v>11.278058718667006</v>
      </c>
      <c r="I16" s="28">
        <v>47</v>
      </c>
      <c r="J16" s="31">
        <f>($I16*100000)/'численность населения'!$C10</f>
        <v>17.031083539276576</v>
      </c>
      <c r="K16" s="36">
        <f t="shared" si="1"/>
        <v>51.01077201422427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25</v>
      </c>
      <c r="C17" s="31">
        <f>ROUND($B17*100000/'численность населения'!$B11,1)</f>
        <v>6.9</v>
      </c>
      <c r="D17" s="28">
        <v>15</v>
      </c>
      <c r="E17" s="31">
        <f>ROUND($D17*100000/'численность населения'!$C11,1)</f>
        <v>4.1</v>
      </c>
      <c r="F17" s="36">
        <f t="shared" si="0"/>
        <v>-40.579710144927546</v>
      </c>
      <c r="G17" s="28">
        <v>37</v>
      </c>
      <c r="H17" s="31">
        <f>($G17*100000)/'численность населения'!$B11</f>
        <v>10.224383773626617</v>
      </c>
      <c r="I17" s="28">
        <v>30</v>
      </c>
      <c r="J17" s="31">
        <f>($I17*100000)/'численность населения'!$C11</f>
        <v>8.106683960925784</v>
      </c>
      <c r="K17" s="36">
        <f t="shared" si="1"/>
        <v>-20.712248870815607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</v>
      </c>
      <c r="C18" s="31">
        <f>ROUND($B18*100000/'численность населения'!$B12,1)</f>
        <v>2.4</v>
      </c>
      <c r="D18" s="28">
        <v>1</v>
      </c>
      <c r="E18" s="31">
        <f>ROUND($D18*100000/'численность населения'!$C12,1)</f>
        <v>0.8</v>
      </c>
      <c r="F18" s="36">
        <f t="shared" si="0"/>
        <v>-66.66666666666667</v>
      </c>
      <c r="G18" s="28">
        <v>4</v>
      </c>
      <c r="H18" s="31">
        <f>($G18*100000)/'численность населения'!$B12</f>
        <v>3.160431398885948</v>
      </c>
      <c r="I18" s="28">
        <v>2</v>
      </c>
      <c r="J18" s="31">
        <f>($I18*100000)/'численность населения'!$C12</f>
        <v>1.5704257424187698</v>
      </c>
      <c r="K18" s="36">
        <f t="shared" si="1"/>
        <v>-50.3097664776921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6</v>
      </c>
      <c r="C19" s="31">
        <f>ROUND($B19*100000/'численность населения'!$B13,1)</f>
        <v>14.6</v>
      </c>
      <c r="D19" s="28">
        <v>4</v>
      </c>
      <c r="E19" s="31">
        <f>ROUND($D19*100000/'численность населения'!$C13,1)</f>
        <v>10</v>
      </c>
      <c r="F19" s="36">
        <f t="shared" si="0"/>
        <v>-31.50684931506849</v>
      </c>
      <c r="G19" s="28">
        <v>7</v>
      </c>
      <c r="H19" s="31">
        <f>($G19*100000)/'численность населения'!$B13</f>
        <v>17.08192000780888</v>
      </c>
      <c r="I19" s="28">
        <v>6</v>
      </c>
      <c r="J19" s="31">
        <f>($I19*100000)/'численность населения'!$C13</f>
        <v>14.97641215086239</v>
      </c>
      <c r="K19" s="36">
        <f t="shared" si="1"/>
        <v>-12.325943781401447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1</v>
      </c>
      <c r="H20" s="31">
        <f>($G20*100000)/'численность населения'!$B14</f>
        <v>5.558334722917014</v>
      </c>
      <c r="I20" s="28">
        <v>2</v>
      </c>
      <c r="J20" s="31">
        <f>($I20*100000)/'численность населения'!$C14</f>
        <v>11.154489682097044</v>
      </c>
      <c r="K20" s="36">
        <f t="shared" si="1"/>
        <v>100.68042387060794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1</v>
      </c>
      <c r="H21" s="31">
        <f>($G21*100000)/'численность населения'!$B15</f>
        <v>2.684347569323276</v>
      </c>
      <c r="I21" s="28">
        <v>0</v>
      </c>
      <c r="J21" s="31">
        <f>($I21*100000)/'численность населения'!$C15</f>
        <v>0</v>
      </c>
      <c r="K21" s="36">
        <f t="shared" si="1"/>
        <v>-100.00000000000001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4</v>
      </c>
      <c r="C22" s="31">
        <f>ROUND($B22*100000/'численность населения'!$B16,1)</f>
        <v>8.2</v>
      </c>
      <c r="D22" s="28">
        <v>0</v>
      </c>
      <c r="E22" s="31">
        <f>ROUND($D22*100000/'численность населения'!$C16,1)</f>
        <v>0</v>
      </c>
      <c r="F22" s="36">
        <f t="shared" si="0"/>
        <v>-100</v>
      </c>
      <c r="G22" s="28">
        <v>1</v>
      </c>
      <c r="H22" s="31">
        <f>($G22*100000)/'численность населения'!$B16</f>
        <v>2.0506931342793866</v>
      </c>
      <c r="I22" s="28">
        <v>4</v>
      </c>
      <c r="J22" s="31">
        <f>($I22*100000)/'численность населения'!$C16</f>
        <v>8.280373444842363</v>
      </c>
      <c r="K22" s="36">
        <f t="shared" si="1"/>
        <v>303.78413066429295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1</v>
      </c>
      <c r="J23" s="31">
        <f>($I23*100000)/'численность населения'!$C17</f>
        <v>2.7730789495576937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</v>
      </c>
      <c r="C24" s="31">
        <f>ROUND($B24*100000/'численность населения'!$B18,1)</f>
        <v>2.4</v>
      </c>
      <c r="D24" s="28">
        <v>1</v>
      </c>
      <c r="E24" s="31">
        <f>ROUND($D24*100000/'численность населения'!$C18,1)</f>
        <v>0.8</v>
      </c>
      <c r="F24" s="36">
        <f t="shared" si="0"/>
        <v>-66.66666666666667</v>
      </c>
      <c r="G24" s="28">
        <v>17</v>
      </c>
      <c r="H24" s="31">
        <f>($G24*100000)/'численность населения'!$B18</f>
        <v>13.837563286502679</v>
      </c>
      <c r="I24" s="28">
        <v>5</v>
      </c>
      <c r="J24" s="31">
        <f>($I24*100000)/'численность населения'!$C18</f>
        <v>4.019292604501608</v>
      </c>
      <c r="K24" s="36">
        <f t="shared" si="1"/>
        <v>-70.95375449215055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</v>
      </c>
      <c r="C25" s="31">
        <f>ROUND($B25*100000/'численность населения'!$B19,1)</f>
        <v>6.4</v>
      </c>
      <c r="D25" s="28">
        <v>0</v>
      </c>
      <c r="E25" s="31">
        <f>ROUND($D25*100000/'численность населения'!$C19,1)</f>
        <v>0</v>
      </c>
      <c r="F25" s="36">
        <f t="shared" si="0"/>
        <v>-100</v>
      </c>
      <c r="G25" s="28">
        <v>8</v>
      </c>
      <c r="H25" s="31">
        <f>($G25*100000)/'численность населения'!$B19</f>
        <v>25.594266884217934</v>
      </c>
      <c r="I25" s="28">
        <v>3</v>
      </c>
      <c r="J25" s="31">
        <f>($I25*100000)/'численность населения'!$C19</f>
        <v>9.715025906735752</v>
      </c>
      <c r="K25" s="36">
        <f t="shared" si="1"/>
        <v>-62.042179404145074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1</v>
      </c>
      <c r="C26" s="31">
        <f>ROUND($B26*100000/'численность населения'!$B20,1)</f>
        <v>3.4</v>
      </c>
      <c r="D26" s="28">
        <v>1</v>
      </c>
      <c r="E26" s="31">
        <f>ROUND($D26*100000/'численность населения'!$C20,1)</f>
        <v>3.5</v>
      </c>
      <c r="F26" s="36">
        <f t="shared" si="0"/>
        <v>2.941176470588238</v>
      </c>
      <c r="G26" s="28">
        <v>1</v>
      </c>
      <c r="H26" s="31">
        <f>($G26*100000)/'численность населения'!$B20</f>
        <v>3.4377256007425485</v>
      </c>
      <c r="I26" s="28">
        <v>2</v>
      </c>
      <c r="J26" s="31">
        <f>($I26*100000)/'численность населения'!$C20</f>
        <v>7.027900766041183</v>
      </c>
      <c r="K26" s="36">
        <f t="shared" si="1"/>
        <v>104.434605383372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0</v>
      </c>
      <c r="E27" s="31">
        <f>ROUND($D27*100000/'численность населения'!$C21,1)</f>
        <v>0</v>
      </c>
      <c r="F27" s="36">
        <f t="shared" si="0"/>
        <v>-100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</v>
      </c>
      <c r="C28" s="31">
        <f>ROUND($B28*100000/'численность населения'!$B22,1)</f>
        <v>4.3</v>
      </c>
      <c r="D28" s="28">
        <v>0</v>
      </c>
      <c r="E28" s="31">
        <f>ROUND($D28*100000/'численность населения'!$C22,1)</f>
        <v>0</v>
      </c>
      <c r="F28" s="36">
        <f t="shared" si="0"/>
        <v>-100</v>
      </c>
      <c r="G28" s="28">
        <v>0</v>
      </c>
      <c r="H28" s="31">
        <f>($G28*100000)/'численность населения'!$B22</f>
        <v>0</v>
      </c>
      <c r="I28" s="28">
        <v>3</v>
      </c>
      <c r="J28" s="31">
        <f>($I28*100000)/'численность населения'!$C22</f>
        <v>13.36838821799385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1</v>
      </c>
      <c r="C29" s="31">
        <f>ROUND($B29*100000/'численность населения'!$B23,1)</f>
        <v>3.4</v>
      </c>
      <c r="D29" s="28">
        <v>0</v>
      </c>
      <c r="E29" s="31">
        <f>ROUND($D29*100000/'численность населения'!$C23,1)</f>
        <v>0</v>
      </c>
      <c r="F29" s="36">
        <f t="shared" si="0"/>
        <v>-100</v>
      </c>
      <c r="G29" s="28">
        <v>4</v>
      </c>
      <c r="H29" s="31">
        <f>($G29*100000)/'численность населения'!$B23</f>
        <v>13.55886241144368</v>
      </c>
      <c r="I29" s="28">
        <v>0</v>
      </c>
      <c r="J29" s="31">
        <f>($I29*100000)/'численность населения'!$C23</f>
        <v>0</v>
      </c>
      <c r="K29" s="36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</v>
      </c>
      <c r="C30" s="31">
        <f>ROUND($B30*100000/'численность населения'!$B24,1)</f>
        <v>2.2</v>
      </c>
      <c r="D30" s="28">
        <v>1</v>
      </c>
      <c r="E30" s="31">
        <f>ROUND($D30*100000/'численность населения'!$C24,1)</f>
        <v>2.2</v>
      </c>
      <c r="F30" s="36">
        <f t="shared" si="0"/>
        <v>0</v>
      </c>
      <c r="G30" s="28">
        <v>5</v>
      </c>
      <c r="H30" s="31">
        <f>($G30*100000)/'численность населения'!$B24</f>
        <v>11.027303603722817</v>
      </c>
      <c r="I30" s="28">
        <v>2</v>
      </c>
      <c r="J30" s="31">
        <f>($I30*100000)/'численность населения'!$C24</f>
        <v>4.463986786599111</v>
      </c>
      <c r="K30" s="36">
        <f t="shared" si="1"/>
        <v>-59.51878222440462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102</v>
      </c>
      <c r="C31" s="25">
        <f>(B31*100000)/'численность населения'!B25</f>
        <v>6.179908028427577</v>
      </c>
      <c r="D31" s="13">
        <f>SUM($D9:$D30)</f>
        <v>69</v>
      </c>
      <c r="E31" s="14">
        <f>($D31*100000)/'численность населения'!$C25</f>
        <v>4.1580417431234125</v>
      </c>
      <c r="F31" s="36">
        <f t="shared" si="0"/>
        <v>-32.71676982899389</v>
      </c>
      <c r="G31" s="37">
        <f>SUM($G9:$G30)</f>
        <v>174</v>
      </c>
      <c r="H31" s="14">
        <f>($G31*100000)/'численность населения'!$B25</f>
        <v>10.542196048494102</v>
      </c>
      <c r="I31" s="13">
        <f>SUM($I9:$I30)</f>
        <v>167</v>
      </c>
      <c r="J31" s="14">
        <f>($I31*100000)/'численность населения'!$C25</f>
        <v>10.063666247849419</v>
      </c>
      <c r="K31" s="36">
        <f t="shared" si="1"/>
        <v>-4.539185179666987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38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8" t="s">
        <v>34</v>
      </c>
      <c r="B34" s="49"/>
      <c r="C34" s="4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49"/>
      <c r="B35" s="49"/>
      <c r="C35" s="49"/>
      <c r="D35" s="26"/>
      <c r="E35" s="26"/>
      <c r="F35" s="26"/>
      <c r="G35" s="26"/>
      <c r="H35" s="40" t="s">
        <v>32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H35:J35"/>
    <mergeCell ref="A5:K5"/>
    <mergeCell ref="A4:J4"/>
    <mergeCell ref="A34:C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2019-06-28T06:35:25Z</cp:lastPrinted>
  <dcterms:created xsi:type="dcterms:W3CDTF">2003-07-30T02:22:18Z</dcterms:created>
  <dcterms:modified xsi:type="dcterms:W3CDTF">2019-09-03T19:40:08Z</dcterms:modified>
  <cp:category/>
  <cp:version/>
  <cp:contentType/>
  <cp:contentStatus/>
</cp:coreProperties>
</file>